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0" i="1"/>
  <c r="O9" i="1"/>
  <c r="O8" i="1"/>
  <c r="O6" i="1"/>
  <c r="O11" i="1"/>
  <c r="AE22" i="1"/>
  <c r="AD22" i="1"/>
  <c r="AC22" i="1"/>
  <c r="AB22" i="1"/>
  <c r="AA22" i="1"/>
  <c r="Z22" i="1"/>
  <c r="Y22" i="1"/>
  <c r="I28" i="1" s="1"/>
  <c r="X22" i="1"/>
  <c r="H28" i="1" s="1"/>
  <c r="W22" i="1"/>
  <c r="G28" i="1" s="1"/>
  <c r="V22" i="1"/>
  <c r="F28" i="1" s="1"/>
  <c r="U22" i="1"/>
  <c r="E28" i="1" s="1"/>
  <c r="T22" i="1"/>
  <c r="I27" i="1" s="1"/>
  <c r="S22" i="1"/>
  <c r="H27" i="1" s="1"/>
  <c r="R22" i="1"/>
  <c r="G27" i="1" s="1"/>
  <c r="Q22" i="1"/>
  <c r="F27" i="1" s="1"/>
  <c r="P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E29" i="1" l="1"/>
  <c r="G29" i="1"/>
  <c r="O27" i="1"/>
  <c r="M27" i="1"/>
  <c r="L26" i="1"/>
  <c r="M26" i="1"/>
  <c r="K27" i="1"/>
  <c r="L27" i="1"/>
  <c r="I29" i="1"/>
  <c r="D23" i="1"/>
  <c r="O22" i="1"/>
  <c r="N22" i="1" s="1"/>
  <c r="N26" i="1" s="1"/>
  <c r="L28" i="1"/>
  <c r="M29" i="1"/>
  <c r="K28" i="1"/>
  <c r="F29" i="1"/>
  <c r="K29" i="1" s="1"/>
  <c r="M28" i="1"/>
  <c r="O26" i="1"/>
  <c r="O29" i="1" s="1"/>
  <c r="N29" i="1" s="1"/>
  <c r="K26" i="1"/>
  <c r="H29" i="1"/>
  <c r="L29" i="1" s="1"/>
  <c r="N28" i="1"/>
</calcChain>
</file>

<file path=xl/sharedStrings.xml><?xml version="1.0" encoding="utf-8"?>
<sst xmlns="http://schemas.openxmlformats.org/spreadsheetml/2006/main" count="138" uniqueCount="89">
  <si>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</si>
  <si>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</si>
  <si>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</si>
  <si>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</si>
  <si>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</si>
  <si>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</si>
  <si>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</si>
  <si>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</si>
  <si>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</si>
  <si>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</si>
  <si>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</si>
  <si>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</si>
  <si>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</si>
  <si>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</si>
  <si>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</si>
  <si>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</si>
  <si>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</si>
  <si>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</si>
  <si>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</si>
  <si>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</si>
  <si>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</si>
  <si>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</si>
  <si>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</si>
  <si>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</si>
  <si>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</si>
  <si>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</si>
  <si>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</si>
  <si>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</si>
  <si>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</si>
  <si>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</si>
  <si>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</si>
  <si>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</si>
  <si>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</si>
  <si>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</si>
  <si>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</si>
  <si>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</si>
  <si>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</si>
  <si>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</si>
  <si>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</si>
  <si>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play off</t>
  </si>
  <si>
    <t>1.  ottelu</t>
  </si>
  <si>
    <t>suomensarja</t>
  </si>
  <si>
    <t>7.</t>
  </si>
  <si>
    <t>ViU</t>
  </si>
  <si>
    <t>9.</t>
  </si>
  <si>
    <t>11.</t>
  </si>
  <si>
    <t>alemmat pudotuspelit</t>
  </si>
  <si>
    <t>17.05. 2007  ViU - TyTe  2-1  (4-5, 5-2, 3-2)</t>
  </si>
  <si>
    <t>Marika Rummukainen</t>
  </si>
  <si>
    <t>ViU  2</t>
  </si>
  <si>
    <t xml:space="preserve">  17 v 10 kk 18 pv</t>
  </si>
  <si>
    <t>30.07. 2008  ViU - Virkiä  1-2  (5-3, 1-5, 0-1)</t>
  </si>
  <si>
    <t>32.  ottelu</t>
  </si>
  <si>
    <t xml:space="preserve">  19 v   1 kk   1 pv</t>
  </si>
  <si>
    <t>13.06. 2007  Pesä Ysit - ViU  2-1  (3-4, 11-4, 1-0)</t>
  </si>
  <si>
    <t>6.  ottelu</t>
  </si>
  <si>
    <t xml:space="preserve">  17 v 11 kk 15 pv</t>
  </si>
  <si>
    <t>5.</t>
  </si>
  <si>
    <t>29.6.1989   Pyhäselkä</t>
  </si>
  <si>
    <t>Seurat</t>
  </si>
  <si>
    <t>JoMa = Joensuun Maila  (1957),  kasvattajaseura</t>
  </si>
  <si>
    <t>ViU = Viinijärven Urheilijat  (1914)</t>
  </si>
  <si>
    <t>ykköspesis</t>
  </si>
  <si>
    <t>JoMa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</si>
  <si>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</si>
  <si>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</si>
  <si>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</si>
  <si>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</si>
  <si>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</si>
  <si>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</si>
  <si>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</si>
  <si>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</si>
  <si>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</si>
  <si>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</si>
  <si>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</si>
  <si>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</si>
  <si>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</si>
  <si>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</si>
  <si>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</si>
  <si>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>Itä</t>
  </si>
  <si>
    <t>3v</t>
  </si>
  <si>
    <t>I p</t>
  </si>
  <si>
    <t>Pentti Määttä</t>
  </si>
  <si>
    <t xml:space="preserve">  2-0  (4-3, 5-3)</t>
  </si>
  <si>
    <t>6/7</t>
  </si>
  <si>
    <t>0/1</t>
  </si>
  <si>
    <t>3/3</t>
  </si>
  <si>
    <t>1/1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</si>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</sst>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4" fontId="2" fillId="9" borderId="13" xfId="0" applyNumberFormat="1" applyFont="1" applyFill="1" applyBorder="1" applyAlignment="1">
      <alignment horizontal="left"/>
    </xf>
    <xf numFmtId="49" fontId="2" fillId="9" borderId="13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49" fontId="2" fillId="9" borderId="5" xfId="0" applyNumberFormat="1" applyFont="1" applyFill="1" applyBorder="1" applyAlignment="1">
      <alignment horizontal="center"/>
    </xf>
    <xf numFmtId="165" fontId="2" fillId="9" borderId="0" xfId="0" applyNumberFormat="1" applyFont="1" applyFill="1" applyBorder="1" applyAlignment="1">
      <alignment horizontal="center"/>
    </xf>
    <xf numFmtId="0" fontId="2" fillId="9" borderId="13" xfId="0" applyFont="1" applyFill="1" applyBorder="1"/>
    <xf numFmtId="0" fontId="2" fillId="9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9" customWidth="1"/>
    <col min="4" max="4" width="8.2851562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5703125" style="70" customWidth="1"/>
    <col min="16" max="23" width="5.7109375" style="7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3"/>
      <c r="F1" s="4" t="s">
        <v>58</v>
      </c>
      <c r="G1" s="5"/>
      <c r="H1" s="6"/>
      <c r="I1" s="3"/>
      <c r="J1" s="5"/>
      <c r="K1" s="5"/>
      <c r="L1" s="5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2006</v>
      </c>
      <c r="C4" s="27"/>
      <c r="D4" s="28" t="s">
        <v>49</v>
      </c>
      <c r="E4" s="27"/>
      <c r="F4" s="29" t="s">
        <v>41</v>
      </c>
      <c r="G4" s="30"/>
      <c r="H4" s="27"/>
      <c r="I4" s="27"/>
      <c r="J4" s="27"/>
      <c r="K4" s="27"/>
      <c r="L4" s="27"/>
      <c r="M4" s="27"/>
      <c r="N4" s="27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2007</v>
      </c>
      <c r="C5" s="27"/>
      <c r="D5" s="28" t="s">
        <v>49</v>
      </c>
      <c r="E5" s="27"/>
      <c r="F5" s="29" t="s">
        <v>41</v>
      </c>
      <c r="G5" s="30"/>
      <c r="H5" s="27"/>
      <c r="I5" s="27"/>
      <c r="J5" s="27"/>
      <c r="K5" s="27"/>
      <c r="L5" s="27"/>
      <c r="M5" s="27"/>
      <c r="N5" s="27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2007</v>
      </c>
      <c r="C6" s="31" t="s">
        <v>44</v>
      </c>
      <c r="D6" s="33" t="s">
        <v>43</v>
      </c>
      <c r="E6" s="31">
        <v>13</v>
      </c>
      <c r="F6" s="31">
        <v>0</v>
      </c>
      <c r="G6" s="31">
        <v>0</v>
      </c>
      <c r="H6" s="31">
        <v>4</v>
      </c>
      <c r="I6" s="31">
        <v>30</v>
      </c>
      <c r="J6" s="31">
        <v>29</v>
      </c>
      <c r="K6" s="31">
        <v>0</v>
      </c>
      <c r="L6" s="31">
        <v>1</v>
      </c>
      <c r="M6" s="31">
        <v>0</v>
      </c>
      <c r="N6" s="34">
        <v>0.66669999999999996</v>
      </c>
      <c r="O6" s="35">
        <f>PRODUCT(I6/N6)</f>
        <v>44.99775011249438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1">
        <v>2008</v>
      </c>
      <c r="C7" s="71"/>
      <c r="D7" s="72" t="s">
        <v>49</v>
      </c>
      <c r="E7" s="71"/>
      <c r="F7" s="73" t="s">
        <v>62</v>
      </c>
      <c r="G7" s="75"/>
      <c r="H7" s="74"/>
      <c r="I7" s="71"/>
      <c r="J7" s="71"/>
      <c r="K7" s="71"/>
      <c r="L7" s="71"/>
      <c r="M7" s="71"/>
      <c r="N7" s="71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2008</v>
      </c>
      <c r="C8" s="31" t="s">
        <v>45</v>
      </c>
      <c r="D8" s="33" t="s">
        <v>43</v>
      </c>
      <c r="E8" s="31">
        <v>19</v>
      </c>
      <c r="F8" s="31">
        <v>1</v>
      </c>
      <c r="G8" s="31">
        <v>2</v>
      </c>
      <c r="H8" s="31">
        <v>11</v>
      </c>
      <c r="I8" s="31">
        <v>33</v>
      </c>
      <c r="J8" s="31">
        <v>25</v>
      </c>
      <c r="K8" s="31">
        <v>3</v>
      </c>
      <c r="L8" s="31">
        <v>2</v>
      </c>
      <c r="M8" s="31">
        <v>3</v>
      </c>
      <c r="N8" s="34">
        <v>0.36659999999999998</v>
      </c>
      <c r="O8" s="35">
        <f>PRODUCT(I8/N8)</f>
        <v>90.016366612111298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6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2009</v>
      </c>
      <c r="C9" s="31" t="s">
        <v>42</v>
      </c>
      <c r="D9" s="33" t="s">
        <v>43</v>
      </c>
      <c r="E9" s="31">
        <v>24</v>
      </c>
      <c r="F9" s="31">
        <v>4</v>
      </c>
      <c r="G9" s="31">
        <v>4</v>
      </c>
      <c r="H9" s="31">
        <v>14</v>
      </c>
      <c r="I9" s="31">
        <v>79</v>
      </c>
      <c r="J9" s="31">
        <v>46</v>
      </c>
      <c r="K9" s="31">
        <v>19</v>
      </c>
      <c r="L9" s="31">
        <v>6</v>
      </c>
      <c r="M9" s="31">
        <v>8</v>
      </c>
      <c r="N9" s="34">
        <v>0.47020000000000001</v>
      </c>
      <c r="O9" s="35">
        <f>PRODUCT(I9/N9)</f>
        <v>168.01361122926414</v>
      </c>
      <c r="P9" s="31">
        <v>3</v>
      </c>
      <c r="Q9" s="31">
        <v>0</v>
      </c>
      <c r="R9" s="31">
        <v>0</v>
      </c>
      <c r="S9" s="31">
        <v>1</v>
      </c>
      <c r="T9" s="31">
        <v>10</v>
      </c>
      <c r="U9" s="32"/>
      <c r="V9" s="32"/>
      <c r="W9" s="32"/>
      <c r="X9" s="32"/>
      <c r="Y9" s="32"/>
      <c r="Z9" s="31"/>
      <c r="AA9" s="31"/>
      <c r="AB9" s="36"/>
      <c r="AC9" s="31"/>
      <c r="AD9" s="31"/>
      <c r="AE9" s="31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2010</v>
      </c>
      <c r="C10" s="31" t="s">
        <v>44</v>
      </c>
      <c r="D10" s="33" t="s">
        <v>43</v>
      </c>
      <c r="E10" s="31">
        <v>24</v>
      </c>
      <c r="F10" s="31">
        <v>0</v>
      </c>
      <c r="G10" s="31">
        <v>4</v>
      </c>
      <c r="H10" s="31">
        <v>13</v>
      </c>
      <c r="I10" s="31">
        <v>103</v>
      </c>
      <c r="J10" s="31">
        <v>69</v>
      </c>
      <c r="K10" s="31">
        <v>23</v>
      </c>
      <c r="L10" s="31">
        <v>7</v>
      </c>
      <c r="M10" s="31">
        <v>4</v>
      </c>
      <c r="N10" s="34">
        <v>0.55969999999999998</v>
      </c>
      <c r="O10" s="35">
        <f>PRODUCT(I10/N10)</f>
        <v>184.02715740575309</v>
      </c>
      <c r="P10" s="31"/>
      <c r="Q10" s="31"/>
      <c r="R10" s="31"/>
      <c r="S10" s="31"/>
      <c r="T10" s="31"/>
      <c r="U10" s="32">
        <v>3</v>
      </c>
      <c r="V10" s="32">
        <v>0</v>
      </c>
      <c r="W10" s="32">
        <v>2</v>
      </c>
      <c r="X10" s="32">
        <v>5</v>
      </c>
      <c r="Y10" s="32">
        <v>13</v>
      </c>
      <c r="Z10" s="31"/>
      <c r="AA10" s="31"/>
      <c r="AB10" s="31"/>
      <c r="AC10" s="31"/>
      <c r="AD10" s="31"/>
      <c r="AE10" s="31"/>
      <c r="AF10" s="37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2011</v>
      </c>
      <c r="C11" s="31" t="s">
        <v>57</v>
      </c>
      <c r="D11" s="33" t="s">
        <v>43</v>
      </c>
      <c r="E11" s="31">
        <v>20</v>
      </c>
      <c r="F11" s="31">
        <v>0</v>
      </c>
      <c r="G11" s="31">
        <v>1</v>
      </c>
      <c r="H11" s="31">
        <v>4</v>
      </c>
      <c r="I11" s="31">
        <v>32</v>
      </c>
      <c r="J11" s="31">
        <v>21</v>
      </c>
      <c r="K11" s="31">
        <v>7</v>
      </c>
      <c r="L11" s="31">
        <v>3</v>
      </c>
      <c r="M11" s="31">
        <v>1</v>
      </c>
      <c r="N11" s="34">
        <v>0.40500000000000003</v>
      </c>
      <c r="O11" s="35">
        <f>PRODUCT(I11/N11)</f>
        <v>79.012345679012341</v>
      </c>
      <c r="P11" s="31">
        <v>4</v>
      </c>
      <c r="Q11" s="31">
        <v>0</v>
      </c>
      <c r="R11" s="31">
        <v>0</v>
      </c>
      <c r="S11" s="31">
        <v>1</v>
      </c>
      <c r="T11" s="31">
        <v>6</v>
      </c>
      <c r="U11" s="32"/>
      <c r="V11" s="32"/>
      <c r="W11" s="32"/>
      <c r="X11" s="32"/>
      <c r="Y11" s="32"/>
      <c r="Z11" s="31"/>
      <c r="AA11" s="31"/>
      <c r="AB11" s="36"/>
      <c r="AC11" s="31"/>
      <c r="AD11" s="31"/>
      <c r="AE11" s="31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2012</v>
      </c>
      <c r="C12" s="31"/>
      <c r="D12" s="33"/>
      <c r="E12" s="31"/>
      <c r="F12" s="31"/>
      <c r="G12" s="31"/>
      <c r="H12" s="31"/>
      <c r="I12" s="31"/>
      <c r="J12" s="31"/>
      <c r="K12" s="31"/>
      <c r="L12" s="31"/>
      <c r="M12" s="31"/>
      <c r="N12" s="34"/>
      <c r="O12" s="3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6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27"/>
      <c r="D13" s="28" t="s">
        <v>49</v>
      </c>
      <c r="E13" s="27"/>
      <c r="F13" s="29" t="s">
        <v>41</v>
      </c>
      <c r="G13" s="30"/>
      <c r="H13" s="27"/>
      <c r="I13" s="27"/>
      <c r="J13" s="27"/>
      <c r="K13" s="27"/>
      <c r="L13" s="27"/>
      <c r="M13" s="27"/>
      <c r="N13" s="27"/>
      <c r="O13" s="25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2013</v>
      </c>
      <c r="C14" s="31" t="s">
        <v>45</v>
      </c>
      <c r="D14" s="33" t="s">
        <v>43</v>
      </c>
      <c r="E14" s="31">
        <v>4</v>
      </c>
      <c r="F14" s="31">
        <v>0</v>
      </c>
      <c r="G14" s="50">
        <v>3</v>
      </c>
      <c r="H14" s="31">
        <v>0</v>
      </c>
      <c r="I14" s="31">
        <v>7</v>
      </c>
      <c r="J14" s="31">
        <v>1</v>
      </c>
      <c r="K14" s="31">
        <v>3</v>
      </c>
      <c r="L14" s="31">
        <v>0</v>
      </c>
      <c r="M14" s="31">
        <v>3</v>
      </c>
      <c r="N14" s="34">
        <v>0.318</v>
      </c>
      <c r="O14" s="76">
        <f>PRODUCT(I14/N14)</f>
        <v>22.012578616352201</v>
      </c>
      <c r="P14" s="31"/>
      <c r="Q14" s="31"/>
      <c r="R14" s="31"/>
      <c r="S14" s="31"/>
      <c r="T14" s="31"/>
      <c r="U14" s="32">
        <v>1</v>
      </c>
      <c r="V14" s="32">
        <v>0</v>
      </c>
      <c r="W14" s="32">
        <v>0</v>
      </c>
      <c r="X14" s="32">
        <v>0</v>
      </c>
      <c r="Y14" s="32">
        <v>1</v>
      </c>
      <c r="Z14" s="31"/>
      <c r="AA14" s="31"/>
      <c r="AB14" s="36"/>
      <c r="AC14" s="31"/>
      <c r="AD14" s="31"/>
      <c r="AE14" s="31"/>
      <c r="AF14" s="37" t="s">
        <v>46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2014</v>
      </c>
      <c r="C15" s="31"/>
      <c r="D15" s="33"/>
      <c r="E15" s="31"/>
      <c r="F15" s="31"/>
      <c r="G15" s="31"/>
      <c r="H15" s="31"/>
      <c r="I15" s="31"/>
      <c r="J15" s="31"/>
      <c r="K15" s="31"/>
      <c r="L15" s="31"/>
      <c r="M15" s="31"/>
      <c r="N15" s="34"/>
      <c r="O15" s="3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6"/>
      <c r="AC15" s="31"/>
      <c r="AD15" s="31"/>
      <c r="AE15" s="31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2015</v>
      </c>
      <c r="C16" s="27"/>
      <c r="D16" s="28" t="s">
        <v>63</v>
      </c>
      <c r="E16" s="27"/>
      <c r="F16" s="29" t="s">
        <v>41</v>
      </c>
      <c r="G16" s="30"/>
      <c r="H16" s="27"/>
      <c r="I16" s="27"/>
      <c r="J16" s="27"/>
      <c r="K16" s="27"/>
      <c r="L16" s="27"/>
      <c r="M16" s="27"/>
      <c r="N16" s="27"/>
      <c r="O16" s="25"/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2016</v>
      </c>
      <c r="C17" s="31"/>
      <c r="D17" s="33"/>
      <c r="E17" s="31"/>
      <c r="F17" s="31"/>
      <c r="G17" s="31"/>
      <c r="H17" s="31"/>
      <c r="I17" s="31"/>
      <c r="J17" s="31"/>
      <c r="K17" s="31"/>
      <c r="L17" s="31"/>
      <c r="M17" s="31"/>
      <c r="N17" s="34"/>
      <c r="O17" s="25"/>
      <c r="P17" s="31"/>
      <c r="Q17" s="31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1"/>
      <c r="AC17" s="31"/>
      <c r="AD17" s="31"/>
      <c r="AE17" s="31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1">
        <v>2017</v>
      </c>
      <c r="C18" s="31"/>
      <c r="D18" s="33"/>
      <c r="E18" s="31"/>
      <c r="F18" s="31"/>
      <c r="G18" s="31"/>
      <c r="H18" s="31"/>
      <c r="I18" s="31"/>
      <c r="J18" s="31"/>
      <c r="K18" s="31"/>
      <c r="L18" s="31"/>
      <c r="M18" s="31"/>
      <c r="N18" s="34"/>
      <c r="O18" s="25"/>
      <c r="P18" s="31"/>
      <c r="Q18" s="31"/>
      <c r="R18" s="31"/>
      <c r="S18" s="31"/>
      <c r="T18" s="31"/>
      <c r="U18" s="32"/>
      <c r="V18" s="32"/>
      <c r="W18" s="32"/>
      <c r="X18" s="32"/>
      <c r="Y18" s="32"/>
      <c r="Z18" s="31"/>
      <c r="AA18" s="31"/>
      <c r="AB18" s="31"/>
      <c r="AC18" s="31"/>
      <c r="AD18" s="31"/>
      <c r="AE18" s="31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1">
        <v>2018</v>
      </c>
      <c r="C19" s="31"/>
      <c r="D19" s="33"/>
      <c r="E19" s="31"/>
      <c r="F19" s="31"/>
      <c r="G19" s="31"/>
      <c r="H19" s="31"/>
      <c r="I19" s="31"/>
      <c r="J19" s="31"/>
      <c r="K19" s="31"/>
      <c r="L19" s="31"/>
      <c r="M19" s="31"/>
      <c r="N19" s="34"/>
      <c r="O19" s="25"/>
      <c r="P19" s="31"/>
      <c r="Q19" s="31"/>
      <c r="R19" s="31"/>
      <c r="S19" s="31"/>
      <c r="T19" s="31"/>
      <c r="U19" s="32"/>
      <c r="V19" s="32"/>
      <c r="W19" s="32"/>
      <c r="X19" s="32"/>
      <c r="Y19" s="32"/>
      <c r="Z19" s="31"/>
      <c r="AA19" s="31"/>
      <c r="AB19" s="31"/>
      <c r="AC19" s="31"/>
      <c r="AD19" s="31"/>
      <c r="AE19" s="31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7">
        <v>2019</v>
      </c>
      <c r="C20" s="27"/>
      <c r="D20" s="28" t="s">
        <v>43</v>
      </c>
      <c r="E20" s="27"/>
      <c r="F20" s="29" t="s">
        <v>41</v>
      </c>
      <c r="G20" s="30"/>
      <c r="H20" s="27"/>
      <c r="I20" s="27"/>
      <c r="J20" s="27"/>
      <c r="K20" s="27"/>
      <c r="L20" s="27"/>
      <c r="M20" s="27"/>
      <c r="N20" s="27"/>
      <c r="O20" s="25"/>
      <c r="P20" s="31"/>
      <c r="Q20" s="31"/>
      <c r="R20" s="31"/>
      <c r="S20" s="31"/>
      <c r="T20" s="31"/>
      <c r="U20" s="32"/>
      <c r="V20" s="32"/>
      <c r="W20" s="32"/>
      <c r="X20" s="32"/>
      <c r="Y20" s="32"/>
      <c r="Z20" s="31"/>
      <c r="AA20" s="31"/>
      <c r="AB20" s="31"/>
      <c r="AC20" s="31"/>
      <c r="AD20" s="31"/>
      <c r="AE20" s="31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2020</v>
      </c>
      <c r="C21" s="27"/>
      <c r="D21" s="28" t="s">
        <v>43</v>
      </c>
      <c r="E21" s="27"/>
      <c r="F21" s="29" t="s">
        <v>41</v>
      </c>
      <c r="G21" s="30"/>
      <c r="H21" s="27"/>
      <c r="I21" s="27"/>
      <c r="J21" s="27"/>
      <c r="K21" s="27"/>
      <c r="L21" s="27"/>
      <c r="M21" s="27"/>
      <c r="N21" s="27"/>
      <c r="O21" s="25"/>
      <c r="P21" s="31"/>
      <c r="Q21" s="31"/>
      <c r="R21" s="31"/>
      <c r="S21" s="31"/>
      <c r="T21" s="31"/>
      <c r="U21" s="32"/>
      <c r="V21" s="32"/>
      <c r="W21" s="32"/>
      <c r="X21" s="32"/>
      <c r="Y21" s="32"/>
      <c r="Z21" s="31"/>
      <c r="AA21" s="31"/>
      <c r="AB21" s="31"/>
      <c r="AC21" s="31"/>
      <c r="AD21" s="31"/>
      <c r="AE21" s="31"/>
      <c r="AF21" s="14"/>
      <c r="AG21" s="24"/>
      <c r="AH21" s="9"/>
      <c r="AI21" s="9"/>
      <c r="AJ21" s="9"/>
      <c r="AK21" s="9"/>
      <c r="AL21" s="9"/>
    </row>
    <row r="22" spans="1:38" s="10" customFormat="1" ht="15" customHeight="1" x14ac:dyDescent="0.2">
      <c r="A22" s="1"/>
      <c r="B22" s="17" t="s">
        <v>9</v>
      </c>
      <c r="C22" s="18"/>
      <c r="D22" s="16"/>
      <c r="E22" s="19">
        <f t="shared" ref="E22:M22" si="0">SUM(E6:E21)</f>
        <v>104</v>
      </c>
      <c r="F22" s="19">
        <f t="shared" si="0"/>
        <v>5</v>
      </c>
      <c r="G22" s="19">
        <f t="shared" si="0"/>
        <v>14</v>
      </c>
      <c r="H22" s="19">
        <f t="shared" si="0"/>
        <v>46</v>
      </c>
      <c r="I22" s="19">
        <f t="shared" si="0"/>
        <v>284</v>
      </c>
      <c r="J22" s="19">
        <f t="shared" si="0"/>
        <v>191</v>
      </c>
      <c r="K22" s="19">
        <f t="shared" si="0"/>
        <v>55</v>
      </c>
      <c r="L22" s="19">
        <f t="shared" si="0"/>
        <v>19</v>
      </c>
      <c r="M22" s="19">
        <f t="shared" si="0"/>
        <v>19</v>
      </c>
      <c r="N22" s="38">
        <f>PRODUCT(I22/O22)</f>
        <v>0.48292764916825848</v>
      </c>
      <c r="O22" s="39">
        <f>SUM(O6:O21)</f>
        <v>588.07980965498746</v>
      </c>
      <c r="P22" s="19">
        <f t="shared" ref="P22:AE22" si="1">SUM(P6:P21)</f>
        <v>7</v>
      </c>
      <c r="Q22" s="19">
        <f t="shared" si="1"/>
        <v>0</v>
      </c>
      <c r="R22" s="19">
        <f t="shared" si="1"/>
        <v>0</v>
      </c>
      <c r="S22" s="19">
        <f t="shared" si="1"/>
        <v>2</v>
      </c>
      <c r="T22" s="19">
        <f t="shared" si="1"/>
        <v>16</v>
      </c>
      <c r="U22" s="19">
        <f t="shared" si="1"/>
        <v>4</v>
      </c>
      <c r="V22" s="19">
        <f t="shared" si="1"/>
        <v>0</v>
      </c>
      <c r="W22" s="19">
        <f t="shared" si="1"/>
        <v>2</v>
      </c>
      <c r="X22" s="19">
        <f t="shared" si="1"/>
        <v>5</v>
      </c>
      <c r="Y22" s="19">
        <f t="shared" si="1"/>
        <v>14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3" t="s">
        <v>2</v>
      </c>
      <c r="C23" s="40"/>
      <c r="D23" s="41">
        <f>SUM(F22:H22)+((I22-F22-G22)/3)+(E22/3)+(Z22*25)+(AA22*25)+(AB22*10)+(AC22*25)+(AD22*20)+(AE22*15)</f>
        <v>187.99999999999997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3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44"/>
      <c r="P24" s="1"/>
      <c r="Q24" s="4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47"/>
      <c r="D25" s="47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8" t="s">
        <v>38</v>
      </c>
      <c r="O25" s="25"/>
      <c r="P25" s="48" t="s">
        <v>33</v>
      </c>
      <c r="Q25" s="13"/>
      <c r="R25" s="13"/>
      <c r="S25" s="13"/>
      <c r="T25" s="49"/>
      <c r="U25" s="49"/>
      <c r="V25" s="49"/>
      <c r="W25" s="49"/>
      <c r="X25" s="49"/>
      <c r="Y25" s="13"/>
      <c r="Z25" s="13"/>
      <c r="AA25" s="13"/>
      <c r="AB25" s="13"/>
      <c r="AC25" s="13"/>
      <c r="AD25" s="13"/>
      <c r="AE25" s="13"/>
      <c r="AF25" s="50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8" t="s">
        <v>17</v>
      </c>
      <c r="C26" s="13"/>
      <c r="D26" s="51"/>
      <c r="E26" s="31">
        <f>PRODUCT(E22)</f>
        <v>104</v>
      </c>
      <c r="F26" s="31">
        <f>PRODUCT(F22)</f>
        <v>5</v>
      </c>
      <c r="G26" s="31">
        <f>PRODUCT(G22)</f>
        <v>14</v>
      </c>
      <c r="H26" s="31">
        <f>PRODUCT(H22)</f>
        <v>46</v>
      </c>
      <c r="I26" s="31">
        <f>PRODUCT(I22)</f>
        <v>284</v>
      </c>
      <c r="J26" s="1"/>
      <c r="K26" s="52">
        <f>PRODUCT((F26+G26)/E26)</f>
        <v>0.18269230769230768</v>
      </c>
      <c r="L26" s="52">
        <f>PRODUCT(H26/E26)</f>
        <v>0.44230769230769229</v>
      </c>
      <c r="M26" s="52">
        <f>PRODUCT(I26/E26)</f>
        <v>2.7307692307692308</v>
      </c>
      <c r="N26" s="53">
        <f>PRODUCT(N22)</f>
        <v>0.48292764916825848</v>
      </c>
      <c r="O26" s="25">
        <f>PRODUCT(O22)</f>
        <v>588.07980965498746</v>
      </c>
      <c r="P26" s="114" t="s">
        <v>34</v>
      </c>
      <c r="Q26" s="115"/>
      <c r="R26" s="115"/>
      <c r="S26" s="116" t="s">
        <v>47</v>
      </c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 t="s">
        <v>40</v>
      </c>
      <c r="AE26" s="116"/>
      <c r="AF26" s="118" t="s">
        <v>50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4" t="s">
        <v>18</v>
      </c>
      <c r="C27" s="55"/>
      <c r="D27" s="56"/>
      <c r="E27" s="31">
        <f>SUM(P22)</f>
        <v>7</v>
      </c>
      <c r="F27" s="31">
        <f>SUM(Q22)</f>
        <v>0</v>
      </c>
      <c r="G27" s="31">
        <f>SUM(R22)</f>
        <v>0</v>
      </c>
      <c r="H27" s="31">
        <f>SUM(S22)</f>
        <v>2</v>
      </c>
      <c r="I27" s="31">
        <f>SUM(T22)</f>
        <v>16</v>
      </c>
      <c r="J27" s="1"/>
      <c r="K27" s="52">
        <f>PRODUCT((F27+G27)/E27)</f>
        <v>0</v>
      </c>
      <c r="L27" s="52">
        <f>PRODUCT(H27/E27)</f>
        <v>0.2857142857142857</v>
      </c>
      <c r="M27" s="52">
        <f>PRODUCT(I27/E27)</f>
        <v>2.2857142857142856</v>
      </c>
      <c r="N27" s="34">
        <v>0.4</v>
      </c>
      <c r="O27" s="25">
        <f>PRODUCT(I27/N27)</f>
        <v>40</v>
      </c>
      <c r="P27" s="119" t="s">
        <v>35</v>
      </c>
      <c r="Q27" s="120"/>
      <c r="R27" s="120"/>
      <c r="S27" s="121" t="s">
        <v>51</v>
      </c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2" t="s">
        <v>52</v>
      </c>
      <c r="AE27" s="121"/>
      <c r="AF27" s="123" t="s">
        <v>53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7" t="s">
        <v>19</v>
      </c>
      <c r="C28" s="58"/>
      <c r="D28" s="59"/>
      <c r="E28" s="32">
        <f>PRODUCT(U22)</f>
        <v>4</v>
      </c>
      <c r="F28" s="32">
        <f>PRODUCT(V22)</f>
        <v>0</v>
      </c>
      <c r="G28" s="32">
        <f>PRODUCT(W22)</f>
        <v>2</v>
      </c>
      <c r="H28" s="32">
        <f>PRODUCT(X22)</f>
        <v>5</v>
      </c>
      <c r="I28" s="32">
        <f>PRODUCT(Y22)</f>
        <v>14</v>
      </c>
      <c r="J28" s="1"/>
      <c r="K28" s="60">
        <f>PRODUCT((F28+G28)/E28)</f>
        <v>0.5</v>
      </c>
      <c r="L28" s="60">
        <f>PRODUCT(H28/E28)</f>
        <v>1.25</v>
      </c>
      <c r="M28" s="60">
        <f>PRODUCT(I28/E28)</f>
        <v>3.5</v>
      </c>
      <c r="N28" s="61">
        <f>PRODUCT(I28/O28)</f>
        <v>0.73684210526315785</v>
      </c>
      <c r="O28" s="25">
        <v>19</v>
      </c>
      <c r="P28" s="119" t="s">
        <v>36</v>
      </c>
      <c r="Q28" s="120"/>
      <c r="R28" s="120"/>
      <c r="S28" s="121" t="s">
        <v>54</v>
      </c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2" t="s">
        <v>55</v>
      </c>
      <c r="AE28" s="121"/>
      <c r="AF28" s="123" t="s">
        <v>56</v>
      </c>
      <c r="AG28" s="24"/>
      <c r="AH28" s="9"/>
      <c r="AI28" s="9"/>
      <c r="AJ28" s="9"/>
      <c r="AK28" s="9"/>
      <c r="AL28" s="9"/>
    </row>
    <row r="29" spans="1:38" s="10" customFormat="1" ht="15" customHeight="1" x14ac:dyDescent="0.2">
      <c r="A29" s="1"/>
      <c r="B29" s="62" t="s">
        <v>20</v>
      </c>
      <c r="C29" s="63"/>
      <c r="D29" s="64"/>
      <c r="E29" s="19">
        <f>SUM(E26:E28)</f>
        <v>115</v>
      </c>
      <c r="F29" s="19">
        <f>SUM(F26:F28)</f>
        <v>5</v>
      </c>
      <c r="G29" s="19">
        <f>SUM(G26:G28)</f>
        <v>16</v>
      </c>
      <c r="H29" s="19">
        <f>SUM(H26:H28)</f>
        <v>53</v>
      </c>
      <c r="I29" s="19">
        <f>SUM(I26:I28)</f>
        <v>314</v>
      </c>
      <c r="J29" s="1"/>
      <c r="K29" s="65">
        <f>PRODUCT((F29+G29)/E29)</f>
        <v>0.18260869565217391</v>
      </c>
      <c r="L29" s="65">
        <f>PRODUCT(H29/E29)</f>
        <v>0.46086956521739131</v>
      </c>
      <c r="M29" s="65">
        <f>PRODUCT(I29/E29)</f>
        <v>2.7304347826086954</v>
      </c>
      <c r="N29" s="38">
        <f>PRODUCT(I29/O29)</f>
        <v>0.48525698888274654</v>
      </c>
      <c r="O29" s="25">
        <f>SUM(O26:O28)</f>
        <v>647.07980965498746</v>
      </c>
      <c r="P29" s="124" t="s">
        <v>37</v>
      </c>
      <c r="Q29" s="125"/>
      <c r="R29" s="125"/>
      <c r="S29" s="126" t="s">
        <v>51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 t="s">
        <v>52</v>
      </c>
      <c r="AE29" s="126"/>
      <c r="AF29" s="86" t="s">
        <v>53</v>
      </c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43"/>
      <c r="C30" s="43"/>
      <c r="D30" s="43"/>
      <c r="E30" s="43"/>
      <c r="F30" s="43"/>
      <c r="G30" s="43"/>
      <c r="H30" s="43"/>
      <c r="I30" s="43"/>
      <c r="J30" s="1"/>
      <c r="K30" s="43"/>
      <c r="L30" s="43"/>
      <c r="M30" s="43"/>
      <c r="N30" s="42"/>
      <c r="O30" s="25"/>
      <c r="P30" s="1"/>
      <c r="Q30" s="45"/>
      <c r="R30" s="1"/>
      <c r="S30" s="1"/>
      <c r="T30" s="25"/>
      <c r="U30" s="25"/>
      <c r="V30" s="6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 t="s">
        <v>59</v>
      </c>
      <c r="C31" s="1"/>
      <c r="D31" s="1" t="s">
        <v>60</v>
      </c>
      <c r="E31" s="1"/>
      <c r="F31" s="1"/>
      <c r="G31" s="1"/>
      <c r="H31" s="1"/>
      <c r="I31" s="1"/>
      <c r="J31" s="1"/>
      <c r="K31" s="1"/>
      <c r="L31" s="1"/>
      <c r="M31" s="1"/>
      <c r="N31" s="45"/>
      <c r="O31" s="25"/>
      <c r="P31" s="1"/>
      <c r="Q31" s="45"/>
      <c r="R31" s="1"/>
      <c r="S31" s="1"/>
      <c r="T31" s="25"/>
      <c r="U31" s="25"/>
      <c r="V31" s="66"/>
      <c r="W31" s="1"/>
      <c r="X31" s="1"/>
      <c r="Y31" s="1"/>
      <c r="Z31" s="1"/>
      <c r="AA31" s="1"/>
      <c r="AB31" s="1"/>
      <c r="AC31" s="1"/>
      <c r="AD31" s="1"/>
      <c r="AE31" s="1"/>
      <c r="AF31" s="46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61</v>
      </c>
      <c r="E32" s="1"/>
      <c r="F32" s="1"/>
      <c r="G32" s="1"/>
      <c r="H32" s="1"/>
      <c r="I32" s="1"/>
      <c r="J32" s="1"/>
      <c r="K32" s="1"/>
      <c r="L32" s="1"/>
      <c r="M32" s="1"/>
      <c r="N32" s="45"/>
      <c r="O32" s="25"/>
      <c r="P32" s="1"/>
      <c r="Q32" s="45"/>
      <c r="R32" s="1"/>
      <c r="S32" s="1"/>
      <c r="T32" s="25"/>
      <c r="U32" s="25"/>
      <c r="V32" s="66"/>
      <c r="W32" s="1"/>
      <c r="X32" s="1"/>
      <c r="Y32" s="1"/>
      <c r="Z32" s="1"/>
      <c r="AA32" s="1"/>
      <c r="AB32" s="1"/>
      <c r="AC32" s="1"/>
      <c r="AD32" s="1"/>
      <c r="AE32" s="1"/>
      <c r="AF32" s="46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5"/>
      <c r="O33" s="25"/>
      <c r="P33" s="1"/>
      <c r="Q33" s="45"/>
      <c r="R33" s="1"/>
      <c r="S33" s="1"/>
      <c r="T33" s="25"/>
      <c r="U33" s="25"/>
      <c r="V33" s="66"/>
      <c r="W33" s="1"/>
      <c r="X33" s="1"/>
      <c r="Y33" s="1"/>
      <c r="Z33" s="1"/>
      <c r="AA33" s="1"/>
      <c r="AB33" s="1"/>
      <c r="AC33" s="1"/>
      <c r="AD33" s="1"/>
      <c r="AE33" s="1"/>
      <c r="AF33" s="46"/>
      <c r="AG33" s="24"/>
      <c r="AH33" s="9"/>
      <c r="AI33" s="9"/>
      <c r="AJ33" s="9"/>
      <c r="AK33" s="9"/>
      <c r="AL33" s="9"/>
    </row>
    <row r="34" spans="1:38" s="6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5"/>
      <c r="O34" s="25"/>
      <c r="P34" s="1"/>
      <c r="Q34" s="45"/>
      <c r="R34" s="1"/>
      <c r="S34" s="1"/>
      <c r="T34" s="25"/>
      <c r="U34" s="25"/>
      <c r="V34" s="66"/>
      <c r="W34" s="1"/>
      <c r="X34" s="1"/>
      <c r="Y34" s="1"/>
      <c r="Z34" s="1"/>
      <c r="AA34" s="1"/>
      <c r="AB34" s="1"/>
      <c r="AC34" s="1"/>
      <c r="AD34" s="1"/>
      <c r="AE34" s="1"/>
      <c r="AF34" s="46"/>
      <c r="AG34" s="24"/>
      <c r="AH34" s="9"/>
      <c r="AI34" s="9"/>
      <c r="AJ34" s="9"/>
      <c r="AK34" s="9"/>
      <c r="AL34" s="9"/>
    </row>
    <row r="35" spans="1:38" s="6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5"/>
      <c r="O35" s="25"/>
      <c r="P35" s="1"/>
      <c r="Q35" s="45"/>
      <c r="R35" s="1"/>
      <c r="S35" s="1"/>
      <c r="T35" s="25"/>
      <c r="U35" s="25"/>
      <c r="V35" s="66"/>
      <c r="W35" s="1"/>
      <c r="X35" s="1"/>
      <c r="Y35" s="1"/>
      <c r="Z35" s="1"/>
      <c r="AA35" s="1"/>
      <c r="AB35" s="1"/>
      <c r="AC35" s="1"/>
      <c r="AD35" s="1"/>
      <c r="AE35" s="1"/>
      <c r="AF35" s="46"/>
      <c r="AG35" s="24"/>
      <c r="AH35" s="9"/>
      <c r="AI35" s="9"/>
      <c r="AJ35" s="9"/>
      <c r="AK35" s="9"/>
      <c r="AL35" s="9"/>
    </row>
    <row r="36" spans="1:38" s="6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5"/>
      <c r="P36" s="1"/>
      <c r="Q36" s="45"/>
      <c r="R36" s="1"/>
      <c r="S36" s="1"/>
      <c r="T36" s="25"/>
      <c r="U36" s="25"/>
      <c r="V36" s="66"/>
      <c r="W36" s="1"/>
      <c r="X36" s="1"/>
      <c r="Y36" s="1"/>
      <c r="Z36" s="1"/>
      <c r="AA36" s="1"/>
      <c r="AB36" s="1"/>
      <c r="AC36" s="1"/>
      <c r="AD36" s="1"/>
      <c r="AE36" s="1"/>
      <c r="AF36" s="46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5"/>
      <c r="P37" s="1"/>
      <c r="Q37" s="45"/>
      <c r="R37" s="1"/>
      <c r="S37" s="1"/>
      <c r="T37" s="25"/>
      <c r="U37" s="25"/>
      <c r="V37" s="66"/>
      <c r="W37" s="1"/>
      <c r="X37" s="1"/>
      <c r="Y37" s="1"/>
      <c r="Z37" s="1"/>
      <c r="AA37" s="1"/>
      <c r="AB37" s="1"/>
      <c r="AC37" s="1"/>
      <c r="AD37" s="1"/>
      <c r="AE37" s="1"/>
      <c r="AF37" s="46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5"/>
      <c r="R38" s="1"/>
      <c r="S38" s="1"/>
      <c r="T38" s="25"/>
      <c r="U38" s="25"/>
      <c r="V38" s="66"/>
      <c r="W38" s="1"/>
      <c r="X38" s="1"/>
      <c r="Y38" s="1"/>
      <c r="Z38" s="1"/>
      <c r="AA38" s="1"/>
      <c r="AB38" s="1"/>
      <c r="AC38" s="1"/>
      <c r="AD38" s="1"/>
      <c r="AE38" s="1"/>
      <c r="AF38" s="46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8"/>
      <c r="N39" s="68"/>
      <c r="O39" s="25"/>
      <c r="P39" s="1"/>
      <c r="Q39" s="45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6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5"/>
      <c r="R40" s="1"/>
      <c r="S40" s="1"/>
      <c r="T40" s="25"/>
      <c r="U40" s="25"/>
      <c r="V40" s="66"/>
      <c r="W40" s="1"/>
      <c r="X40" s="1"/>
      <c r="Y40" s="1"/>
      <c r="Z40" s="1"/>
      <c r="AA40" s="1"/>
      <c r="AB40" s="1"/>
      <c r="AC40" s="1"/>
      <c r="AD40" s="1"/>
      <c r="AE40" s="1"/>
      <c r="AF40" s="46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5"/>
      <c r="R41" s="1"/>
      <c r="S41" s="1"/>
      <c r="T41" s="25"/>
      <c r="U41" s="25"/>
      <c r="V41" s="66"/>
      <c r="W41" s="1"/>
      <c r="X41" s="1"/>
      <c r="Y41" s="1"/>
      <c r="Z41" s="1"/>
      <c r="AA41" s="1"/>
      <c r="AB41" s="1"/>
      <c r="AC41" s="1"/>
      <c r="AD41" s="1"/>
      <c r="AE41" s="1"/>
      <c r="AF41" s="46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5"/>
      <c r="R42" s="1"/>
      <c r="S42" s="1"/>
      <c r="T42" s="25"/>
      <c r="U42" s="25"/>
      <c r="V42" s="66"/>
      <c r="W42" s="1"/>
      <c r="X42" s="1"/>
      <c r="Y42" s="1"/>
      <c r="Z42" s="1"/>
      <c r="AA42" s="1"/>
      <c r="AB42" s="1"/>
      <c r="AC42" s="1"/>
      <c r="AD42" s="1"/>
      <c r="AE42" s="1"/>
      <c r="AF42" s="46"/>
      <c r="AG42" s="9"/>
      <c r="AH42" s="67"/>
      <c r="AI42" s="67"/>
      <c r="AJ42" s="67"/>
      <c r="AK42" s="67"/>
      <c r="AL42" s="6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5"/>
      <c r="R43" s="1"/>
      <c r="S43" s="1"/>
      <c r="T43" s="25"/>
      <c r="U43" s="25"/>
      <c r="V43" s="66"/>
      <c r="W43" s="6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67"/>
      <c r="AI43" s="67"/>
      <c r="AJ43" s="67"/>
      <c r="AK43" s="67"/>
      <c r="AL43" s="67"/>
    </row>
    <row r="44" spans="1:38" ht="15" customHeight="1" x14ac:dyDescent="0.25">
      <c r="A44" s="6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5"/>
      <c r="R44" s="1"/>
      <c r="S44" s="1"/>
      <c r="T44" s="25"/>
      <c r="U44" s="25"/>
      <c r="V44" s="66"/>
      <c r="W44" s="6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5"/>
      <c r="R45" s="1"/>
      <c r="S45" s="1"/>
      <c r="T45" s="25"/>
      <c r="U45" s="25"/>
      <c r="V45" s="66"/>
      <c r="W45" s="6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5"/>
      <c r="R46" s="1"/>
      <c r="S46" s="1"/>
      <c r="T46" s="25"/>
      <c r="U46" s="25"/>
      <c r="V46" s="66"/>
      <c r="W46" s="1"/>
      <c r="X46" s="1"/>
      <c r="Y46" s="1"/>
      <c r="Z46" s="1"/>
      <c r="AA46" s="1"/>
      <c r="AB46" s="1"/>
      <c r="AC46" s="1"/>
      <c r="AD46" s="1"/>
      <c r="AE46" s="1"/>
      <c r="AF46" s="46"/>
      <c r="AG46" s="9"/>
    </row>
    <row r="47" spans="1:38" ht="15" customHeight="1" x14ac:dyDescent="0.25">
      <c r="A47" s="6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8"/>
      <c r="N47" s="42"/>
      <c r="O47" s="25"/>
      <c r="P47" s="1"/>
      <c r="Q47" s="45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6"/>
      <c r="AG47" s="9"/>
    </row>
    <row r="48" spans="1:38" ht="15" customHeight="1" x14ac:dyDescent="0.25">
      <c r="A48" s="6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5"/>
      <c r="R48" s="1"/>
      <c r="S48" s="1"/>
      <c r="T48" s="25"/>
      <c r="U48" s="25"/>
      <c r="V48" s="66"/>
      <c r="W48" s="6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5"/>
      <c r="O49" s="25"/>
      <c r="P49" s="1"/>
      <c r="Q49" s="45"/>
      <c r="R49" s="1"/>
      <c r="S49" s="1"/>
      <c r="T49" s="25"/>
      <c r="U49" s="25"/>
      <c r="V49" s="66"/>
      <c r="W49" s="1"/>
      <c r="X49" s="1"/>
      <c r="Y49" s="1"/>
      <c r="Z49" s="1"/>
      <c r="AA49" s="1"/>
      <c r="AB49" s="1"/>
      <c r="AC49" s="1"/>
      <c r="AD49" s="1"/>
      <c r="AE49" s="1"/>
      <c r="AF49" s="46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5"/>
      <c r="O50" s="25"/>
      <c r="P50" s="1"/>
      <c r="Q50" s="45"/>
      <c r="R50" s="1"/>
      <c r="S50" s="1"/>
      <c r="T50" s="25"/>
      <c r="U50" s="25"/>
      <c r="V50" s="66"/>
      <c r="W50" s="1"/>
      <c r="X50" s="1"/>
      <c r="Y50" s="1"/>
      <c r="Z50" s="1"/>
      <c r="AA50" s="1"/>
      <c r="AB50" s="1"/>
      <c r="AC50" s="1"/>
      <c r="AD50" s="1"/>
      <c r="AE50" s="1"/>
      <c r="AF50" s="46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5"/>
      <c r="O51" s="25"/>
      <c r="P51" s="1"/>
      <c r="Q51" s="45"/>
      <c r="R51" s="1"/>
      <c r="S51" s="1"/>
      <c r="T51" s="25"/>
      <c r="U51" s="25"/>
      <c r="V51" s="66"/>
      <c r="W51" s="1"/>
      <c r="X51" s="1"/>
      <c r="Y51" s="1"/>
      <c r="Z51" s="1"/>
      <c r="AA51" s="1"/>
      <c r="AB51" s="1"/>
      <c r="AC51" s="1"/>
      <c r="AD51" s="1"/>
      <c r="AE51" s="1"/>
      <c r="AF51" s="46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5"/>
      <c r="O52" s="25"/>
      <c r="P52" s="1"/>
      <c r="Q52" s="45"/>
      <c r="R52" s="1"/>
      <c r="S52" s="1"/>
      <c r="T52" s="25"/>
      <c r="U52" s="25"/>
      <c r="V52" s="66"/>
      <c r="W52" s="1"/>
      <c r="X52" s="1"/>
      <c r="Y52" s="1"/>
      <c r="Z52" s="1"/>
      <c r="AA52" s="1"/>
      <c r="AB52" s="1"/>
      <c r="AC52" s="1"/>
      <c r="AD52" s="1"/>
      <c r="AE52" s="1"/>
      <c r="AF52" s="46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5"/>
      <c r="O53" s="25"/>
      <c r="P53" s="1"/>
      <c r="Q53" s="45"/>
      <c r="R53" s="1"/>
      <c r="S53" s="1"/>
      <c r="T53" s="25"/>
      <c r="U53" s="25"/>
      <c r="V53" s="66"/>
      <c r="W53" s="1"/>
      <c r="X53" s="1"/>
      <c r="Y53" s="1"/>
      <c r="Z53" s="1"/>
      <c r="AA53" s="1"/>
      <c r="AB53" s="1"/>
      <c r="AC53" s="1"/>
      <c r="AD53" s="1"/>
      <c r="AE53" s="1"/>
      <c r="AF53" s="46"/>
    </row>
  </sheetData>
  <sortState ref="B14:AF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44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9"/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74"/>
      <c r="Y1" s="80"/>
      <c r="Z1" s="80"/>
      <c r="AA1" s="80"/>
      <c r="AB1" s="80"/>
      <c r="AC1" s="80"/>
      <c r="AD1" s="80"/>
    </row>
    <row r="2" spans="1:30" x14ac:dyDescent="0.25">
      <c r="A2" s="9"/>
      <c r="B2" s="95" t="s">
        <v>48</v>
      </c>
      <c r="C2" s="96" t="s">
        <v>58</v>
      </c>
      <c r="D2" s="8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1"/>
      <c r="X2" s="50"/>
      <c r="Y2" s="80"/>
      <c r="Z2" s="80"/>
      <c r="AA2" s="80"/>
      <c r="AB2" s="80"/>
      <c r="AC2" s="80"/>
      <c r="AD2" s="80"/>
    </row>
    <row r="3" spans="1:30" x14ac:dyDescent="0.25">
      <c r="A3" s="9"/>
      <c r="B3" s="82" t="s">
        <v>65</v>
      </c>
      <c r="C3" s="23" t="s">
        <v>66</v>
      </c>
      <c r="D3" s="83" t="s">
        <v>67</v>
      </c>
      <c r="E3" s="84" t="s">
        <v>1</v>
      </c>
      <c r="F3" s="25"/>
      <c r="G3" s="85" t="s">
        <v>68</v>
      </c>
      <c r="H3" s="86" t="s">
        <v>69</v>
      </c>
      <c r="I3" s="86" t="s">
        <v>31</v>
      </c>
      <c r="J3" s="18" t="s">
        <v>70</v>
      </c>
      <c r="K3" s="87" t="s">
        <v>71</v>
      </c>
      <c r="L3" s="87" t="s">
        <v>72</v>
      </c>
      <c r="M3" s="85" t="s">
        <v>73</v>
      </c>
      <c r="N3" s="85" t="s">
        <v>30</v>
      </c>
      <c r="O3" s="86" t="s">
        <v>74</v>
      </c>
      <c r="P3" s="85" t="s">
        <v>69</v>
      </c>
      <c r="Q3" s="85" t="s">
        <v>3</v>
      </c>
      <c r="R3" s="85">
        <v>1</v>
      </c>
      <c r="S3" s="85">
        <v>2</v>
      </c>
      <c r="T3" s="85">
        <v>3</v>
      </c>
      <c r="U3" s="85" t="s">
        <v>75</v>
      </c>
      <c r="V3" s="18" t="s">
        <v>21</v>
      </c>
      <c r="W3" s="17" t="s">
        <v>76</v>
      </c>
      <c r="X3" s="17" t="s">
        <v>77</v>
      </c>
      <c r="Y3" s="80"/>
      <c r="Z3" s="80"/>
      <c r="AA3" s="80"/>
      <c r="AB3" s="80"/>
      <c r="AC3" s="80"/>
      <c r="AD3" s="80"/>
    </row>
    <row r="4" spans="1:30" x14ac:dyDescent="0.25">
      <c r="A4" s="9"/>
      <c r="B4" s="97" t="s">
        <v>78</v>
      </c>
      <c r="C4" s="98" t="s">
        <v>83</v>
      </c>
      <c r="D4" s="99" t="s">
        <v>79</v>
      </c>
      <c r="E4" s="100" t="s">
        <v>43</v>
      </c>
      <c r="F4" s="35"/>
      <c r="G4" s="101">
        <v>1</v>
      </c>
      <c r="H4" s="101"/>
      <c r="I4" s="101"/>
      <c r="J4" s="101" t="s">
        <v>80</v>
      </c>
      <c r="K4" s="101">
        <v>5</v>
      </c>
      <c r="L4" s="101" t="s">
        <v>81</v>
      </c>
      <c r="M4" s="101">
        <v>1</v>
      </c>
      <c r="N4" s="101">
        <v>1</v>
      </c>
      <c r="O4" s="102">
        <v>1</v>
      </c>
      <c r="P4" s="102">
        <v>2</v>
      </c>
      <c r="Q4" s="103" t="s">
        <v>84</v>
      </c>
      <c r="R4" s="103" t="s">
        <v>85</v>
      </c>
      <c r="S4" s="103" t="s">
        <v>86</v>
      </c>
      <c r="T4" s="103" t="s">
        <v>87</v>
      </c>
      <c r="U4" s="103" t="s">
        <v>88</v>
      </c>
      <c r="V4" s="104">
        <v>0.85699999999999998</v>
      </c>
      <c r="W4" s="105" t="s">
        <v>82</v>
      </c>
      <c r="X4" s="106">
        <v>1423</v>
      </c>
      <c r="Y4" s="80"/>
      <c r="Z4" s="80"/>
      <c r="AA4" s="80"/>
      <c r="AB4" s="80"/>
      <c r="AC4" s="80"/>
      <c r="AD4" s="80"/>
    </row>
    <row r="5" spans="1:30" x14ac:dyDescent="0.25">
      <c r="A5" s="2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80"/>
      <c r="Z5" s="80"/>
      <c r="AA5" s="80"/>
      <c r="AB5" s="80"/>
      <c r="AC5" s="80"/>
      <c r="AD5" s="80"/>
    </row>
    <row r="6" spans="1:30" x14ac:dyDescent="0.25">
      <c r="A6" s="24"/>
      <c r="B6" s="88"/>
      <c r="C6" s="1"/>
      <c r="D6" s="88"/>
      <c r="E6" s="89"/>
      <c r="G6" s="1"/>
      <c r="H6" s="45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8"/>
      <c r="X6" s="1"/>
      <c r="Y6" s="80"/>
      <c r="Z6" s="80"/>
      <c r="AA6" s="80"/>
      <c r="AB6" s="80"/>
      <c r="AC6" s="80"/>
      <c r="AD6" s="80"/>
    </row>
    <row r="7" spans="1:30" x14ac:dyDescent="0.25">
      <c r="A7" s="24"/>
      <c r="B7" s="88"/>
      <c r="C7" s="1"/>
      <c r="D7" s="88"/>
      <c r="E7" s="89"/>
      <c r="G7" s="1"/>
      <c r="H7" s="45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80"/>
      <c r="Z7" s="80"/>
      <c r="AA7" s="80"/>
      <c r="AB7" s="80"/>
      <c r="AC7" s="80"/>
      <c r="AD7" s="80"/>
    </row>
    <row r="8" spans="1:30" x14ac:dyDescent="0.25">
      <c r="A8" s="24"/>
      <c r="B8" s="88"/>
      <c r="C8" s="1"/>
      <c r="D8" s="88"/>
      <c r="E8" s="89"/>
      <c r="G8" s="1"/>
      <c r="H8" s="45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80"/>
      <c r="Z8" s="80"/>
      <c r="AA8" s="80"/>
      <c r="AB8" s="80"/>
      <c r="AC8" s="80"/>
      <c r="AD8" s="80"/>
    </row>
    <row r="9" spans="1:30" x14ac:dyDescent="0.25">
      <c r="A9" s="24"/>
      <c r="B9" s="88"/>
      <c r="C9" s="1"/>
      <c r="D9" s="88"/>
      <c r="E9" s="89"/>
      <c r="G9" s="1"/>
      <c r="H9" s="45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80"/>
      <c r="Z9" s="80"/>
      <c r="AA9" s="80"/>
      <c r="AB9" s="80"/>
      <c r="AC9" s="80"/>
      <c r="AD9" s="80"/>
    </row>
    <row r="10" spans="1:30" x14ac:dyDescent="0.25">
      <c r="A10" s="24"/>
      <c r="B10" s="88"/>
      <c r="C10" s="1"/>
      <c r="D10" s="88"/>
      <c r="E10" s="89"/>
      <c r="G10" s="1"/>
      <c r="H10" s="45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80"/>
      <c r="Z10" s="80"/>
      <c r="AA10" s="80"/>
      <c r="AB10" s="80"/>
      <c r="AC10" s="80"/>
      <c r="AD10" s="80"/>
    </row>
    <row r="11" spans="1:30" x14ac:dyDescent="0.25">
      <c r="A11" s="24"/>
      <c r="B11" s="88"/>
      <c r="C11" s="1"/>
      <c r="D11" s="88"/>
      <c r="E11" s="89"/>
      <c r="G11" s="1"/>
      <c r="H11" s="45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80"/>
      <c r="Z11" s="80"/>
      <c r="AA11" s="80"/>
      <c r="AB11" s="80"/>
      <c r="AC11" s="80"/>
      <c r="AD11" s="80"/>
    </row>
    <row r="12" spans="1:30" x14ac:dyDescent="0.25">
      <c r="A12" s="24"/>
      <c r="B12" s="88"/>
      <c r="C12" s="1"/>
      <c r="D12" s="88"/>
      <c r="E12" s="89"/>
      <c r="G12" s="1"/>
      <c r="H12" s="45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80"/>
      <c r="Z12" s="80"/>
      <c r="AA12" s="80"/>
      <c r="AB12" s="80"/>
      <c r="AC12" s="80"/>
      <c r="AD12" s="80"/>
    </row>
    <row r="13" spans="1:30" x14ac:dyDescent="0.25">
      <c r="A13" s="24"/>
      <c r="B13" s="88"/>
      <c r="C13" s="1"/>
      <c r="D13" s="88"/>
      <c r="E13" s="89"/>
      <c r="G13" s="1"/>
      <c r="H13" s="45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80"/>
      <c r="Z13" s="80"/>
      <c r="AA13" s="80"/>
      <c r="AB13" s="80"/>
      <c r="AC13" s="80"/>
      <c r="AD13" s="80"/>
    </row>
    <row r="14" spans="1:30" x14ac:dyDescent="0.25">
      <c r="A14" s="24"/>
      <c r="B14" s="88"/>
      <c r="C14" s="1"/>
      <c r="D14" s="88"/>
      <c r="E14" s="89"/>
      <c r="G14" s="1"/>
      <c r="H14" s="45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80"/>
      <c r="Z14" s="80"/>
      <c r="AA14" s="80"/>
      <c r="AB14" s="80"/>
      <c r="AC14" s="80"/>
      <c r="AD14" s="80"/>
    </row>
    <row r="15" spans="1:30" x14ac:dyDescent="0.25">
      <c r="A15" s="24"/>
      <c r="B15" s="88"/>
      <c r="C15" s="1"/>
      <c r="D15" s="88"/>
      <c r="E15" s="89"/>
      <c r="G15" s="1"/>
      <c r="H15" s="45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80"/>
      <c r="Z15" s="80"/>
      <c r="AA15" s="80"/>
      <c r="AB15" s="80"/>
      <c r="AC15" s="80"/>
      <c r="AD15" s="80"/>
    </row>
    <row r="16" spans="1:30" x14ac:dyDescent="0.25">
      <c r="A16" s="24"/>
      <c r="B16" s="88"/>
      <c r="C16" s="1"/>
      <c r="D16" s="88"/>
      <c r="E16" s="89"/>
      <c r="G16" s="1"/>
      <c r="H16" s="45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80"/>
      <c r="Z16" s="80"/>
      <c r="AA16" s="80"/>
      <c r="AB16" s="80"/>
      <c r="AC16" s="80"/>
      <c r="AD16" s="80"/>
    </row>
    <row r="17" spans="1:30" x14ac:dyDescent="0.25">
      <c r="A17" s="24"/>
      <c r="B17" s="88"/>
      <c r="C17" s="1"/>
      <c r="D17" s="88"/>
      <c r="E17" s="89"/>
      <c r="G17" s="1"/>
      <c r="H17" s="45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80"/>
      <c r="Z17" s="80"/>
      <c r="AA17" s="80"/>
      <c r="AB17" s="80"/>
      <c r="AC17" s="80"/>
      <c r="AD17" s="80"/>
    </row>
    <row r="18" spans="1:30" x14ac:dyDescent="0.25">
      <c r="A18" s="24"/>
      <c r="B18" s="88"/>
      <c r="C18" s="1"/>
      <c r="D18" s="88"/>
      <c r="E18" s="89"/>
      <c r="G18" s="1"/>
      <c r="H18" s="45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80"/>
      <c r="Z18" s="80"/>
      <c r="AA18" s="80"/>
      <c r="AB18" s="80"/>
      <c r="AC18" s="80"/>
      <c r="AD18" s="80"/>
    </row>
    <row r="19" spans="1:30" x14ac:dyDescent="0.25">
      <c r="A19" s="24"/>
      <c r="B19" s="88"/>
      <c r="C19" s="1"/>
      <c r="D19" s="88"/>
      <c r="E19" s="89"/>
      <c r="G19" s="1"/>
      <c r="H19" s="45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80"/>
      <c r="Z19" s="80"/>
      <c r="AA19" s="80"/>
      <c r="AB19" s="80"/>
      <c r="AC19" s="80"/>
      <c r="AD19" s="80"/>
    </row>
    <row r="20" spans="1:30" x14ac:dyDescent="0.25">
      <c r="A20" s="24"/>
      <c r="B20" s="88"/>
      <c r="C20" s="1"/>
      <c r="D20" s="88"/>
      <c r="E20" s="89"/>
      <c r="G20" s="1"/>
      <c r="H20" s="45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80"/>
      <c r="Z20" s="80"/>
      <c r="AA20" s="80"/>
      <c r="AB20" s="80"/>
      <c r="AC20" s="80"/>
      <c r="AD20" s="80"/>
    </row>
    <row r="21" spans="1:30" x14ac:dyDescent="0.25">
      <c r="A21" s="24"/>
      <c r="B21" s="88"/>
      <c r="C21" s="1"/>
      <c r="D21" s="88"/>
      <c r="E21" s="89"/>
      <c r="G21" s="1"/>
      <c r="H21" s="45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80"/>
      <c r="Z21" s="80"/>
      <c r="AA21" s="80"/>
      <c r="AB21" s="80"/>
      <c r="AC21" s="80"/>
      <c r="AD21" s="80"/>
    </row>
    <row r="22" spans="1:30" x14ac:dyDescent="0.25">
      <c r="A22" s="24"/>
      <c r="B22" s="88"/>
      <c r="C22" s="1"/>
      <c r="D22" s="88"/>
      <c r="E22" s="89"/>
      <c r="G22" s="1"/>
      <c r="H22" s="45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80"/>
      <c r="Z22" s="80"/>
      <c r="AA22" s="80"/>
      <c r="AB22" s="80"/>
      <c r="AC22" s="80"/>
      <c r="AD22" s="80"/>
    </row>
    <row r="23" spans="1:30" x14ac:dyDescent="0.25">
      <c r="A23" s="24"/>
      <c r="B23" s="88"/>
      <c r="C23" s="1"/>
      <c r="D23" s="88"/>
      <c r="E23" s="89"/>
      <c r="G23" s="1"/>
      <c r="H23" s="45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80"/>
      <c r="Z23" s="80"/>
      <c r="AA23" s="80"/>
      <c r="AB23" s="80"/>
      <c r="AC23" s="80"/>
      <c r="AD23" s="80"/>
    </row>
    <row r="24" spans="1:30" x14ac:dyDescent="0.25">
      <c r="A24" s="24"/>
      <c r="B24" s="88"/>
      <c r="C24" s="1"/>
      <c r="D24" s="88"/>
      <c r="E24" s="89"/>
      <c r="G24" s="1"/>
      <c r="H24" s="45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80"/>
      <c r="Z24" s="80"/>
      <c r="AA24" s="80"/>
      <c r="AB24" s="80"/>
      <c r="AC24" s="80"/>
      <c r="AD24" s="80"/>
    </row>
    <row r="25" spans="1:30" x14ac:dyDescent="0.25">
      <c r="A25" s="24"/>
      <c r="B25" s="88"/>
      <c r="C25" s="1"/>
      <c r="D25" s="88"/>
      <c r="E25" s="89"/>
      <c r="G25" s="1"/>
      <c r="H25" s="45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80"/>
      <c r="Z25" s="80"/>
      <c r="AA25" s="80"/>
      <c r="AB25" s="80"/>
      <c r="AC25" s="80"/>
      <c r="AD25" s="80"/>
    </row>
    <row r="26" spans="1:30" x14ac:dyDescent="0.25">
      <c r="A26" s="24"/>
      <c r="B26" s="88"/>
      <c r="C26" s="1"/>
      <c r="D26" s="88"/>
      <c r="E26" s="89"/>
      <c r="G26" s="1"/>
      <c r="H26" s="45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80"/>
      <c r="Z26" s="80"/>
      <c r="AA26" s="80"/>
      <c r="AB26" s="80"/>
      <c r="AC26" s="80"/>
      <c r="AD26" s="80"/>
    </row>
    <row r="27" spans="1:30" x14ac:dyDescent="0.25">
      <c r="A27" s="24"/>
      <c r="B27" s="88"/>
      <c r="C27" s="1"/>
      <c r="D27" s="88"/>
      <c r="E27" s="89"/>
      <c r="G27" s="1"/>
      <c r="H27" s="45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80"/>
      <c r="Z27" s="80"/>
      <c r="AA27" s="80"/>
      <c r="AB27" s="80"/>
      <c r="AC27" s="80"/>
      <c r="AD27" s="80"/>
    </row>
    <row r="28" spans="1:30" x14ac:dyDescent="0.25">
      <c r="A28" s="24"/>
      <c r="B28" s="88"/>
      <c r="C28" s="1"/>
      <c r="D28" s="88"/>
      <c r="E28" s="89"/>
      <c r="G28" s="1"/>
      <c r="H28" s="45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80"/>
      <c r="Z28" s="80"/>
      <c r="AA28" s="80"/>
      <c r="AB28" s="80"/>
      <c r="AC28" s="80"/>
      <c r="AD28" s="80"/>
    </row>
    <row r="29" spans="1:30" x14ac:dyDescent="0.25">
      <c r="A29" s="24"/>
      <c r="B29" s="88"/>
      <c r="C29" s="1"/>
      <c r="D29" s="88"/>
      <c r="E29" s="89"/>
      <c r="G29" s="1"/>
      <c r="H29" s="45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80"/>
      <c r="Z29" s="80"/>
      <c r="AA29" s="80"/>
      <c r="AB29" s="80"/>
      <c r="AC29" s="80"/>
      <c r="AD29" s="80"/>
    </row>
    <row r="30" spans="1:30" x14ac:dyDescent="0.25">
      <c r="A30" s="24"/>
      <c r="B30" s="88"/>
      <c r="C30" s="1"/>
      <c r="D30" s="88"/>
      <c r="E30" s="89"/>
      <c r="G30" s="1"/>
      <c r="H30" s="45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80"/>
      <c r="Z30" s="80"/>
      <c r="AA30" s="80"/>
      <c r="AB30" s="80"/>
      <c r="AC30" s="80"/>
      <c r="AD30" s="80"/>
    </row>
    <row r="31" spans="1:30" x14ac:dyDescent="0.25">
      <c r="A31" s="24"/>
      <c r="B31" s="88"/>
      <c r="C31" s="1"/>
      <c r="D31" s="88"/>
      <c r="E31" s="89"/>
      <c r="G31" s="1"/>
      <c r="H31" s="45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80"/>
      <c r="Z31" s="80"/>
      <c r="AA31" s="80"/>
      <c r="AB31" s="80"/>
      <c r="AC31" s="80"/>
      <c r="AD31" s="80"/>
    </row>
    <row r="32" spans="1:30" x14ac:dyDescent="0.25">
      <c r="A32" s="24"/>
      <c r="B32" s="88"/>
      <c r="C32" s="1"/>
      <c r="D32" s="88"/>
      <c r="E32" s="89"/>
      <c r="G32" s="1"/>
      <c r="H32" s="45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80"/>
      <c r="Z32" s="80"/>
      <c r="AA32" s="80"/>
      <c r="AB32" s="80"/>
      <c r="AC32" s="80"/>
      <c r="AD32" s="80"/>
    </row>
    <row r="33" spans="1:30" x14ac:dyDescent="0.25">
      <c r="A33" s="24"/>
      <c r="B33" s="88"/>
      <c r="C33" s="1"/>
      <c r="D33" s="88"/>
      <c r="E33" s="89"/>
      <c r="G33" s="1"/>
      <c r="H33" s="45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80"/>
      <c r="Z33" s="80"/>
      <c r="AA33" s="80"/>
      <c r="AB33" s="80"/>
      <c r="AC33" s="80"/>
      <c r="AD33" s="80"/>
    </row>
    <row r="34" spans="1:30" x14ac:dyDescent="0.25">
      <c r="A34" s="24"/>
      <c r="B34" s="88"/>
      <c r="C34" s="1"/>
      <c r="D34" s="88"/>
      <c r="E34" s="89"/>
      <c r="G34" s="1"/>
      <c r="H34" s="45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80"/>
      <c r="Z34" s="80"/>
      <c r="AA34" s="80"/>
      <c r="AB34" s="80"/>
      <c r="AC34" s="80"/>
      <c r="AD34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2020-09-09T22:16:23Z</dcterms:modified>
</cp:coreProperties>
</file>